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<sst xmlns="http://schemas.openxmlformats.org/spreadsheetml/2006/main" count="10" uniqueCount="10">
  <si>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Gas Licuado</t>
  </si>
  <si>
    <t>Energía Elect.</t>
  </si>
  <si>
    <t>Transporte</t>
  </si>
  <si>
    <t>Total</t>
  </si>
  <si>
    <t>% del PIB (eje der)</t>
  </si>
  <si>
    <t>Producto Interno Bruto</t>
  </si>
  <si>
    <t>Fuente: DGT</t>
  </si>
  <si>
    <t>Subsidios</t>
  </si>
  <si>
    <t>(EN MILLONES DE US$)</t>
  </si>
  <si>
    <t>SUBSIDIOS A SERVICIOS BASICOS  A JUNIO 2009- 2016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</si>
</sst>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164" fontId="18" fillId="0" borderId="12" xfId="0" applyNumberFormat="1" applyFont="1" applyBorder="1" applyAlignment="1">
      <alignment/>
    </xf>
    <xf numFmtId="0" fontId="37" fillId="0" borderId="13" xfId="0" applyFont="1" applyBorder="1" applyAlignment="1">
      <alignment/>
    </xf>
    <xf numFmtId="164" fontId="37" fillId="0" borderId="13" xfId="0" applyNumberFormat="1" applyFont="1" applyBorder="1" applyAlignment="1">
      <alignment/>
    </xf>
    <xf numFmtId="0" fontId="0" fillId="0" borderId="14" xfId="0" applyBorder="1" applyAlignment="1">
      <alignment wrapText="1"/>
    </xf>
    <xf numFmtId="165" fontId="19" fillId="0" borderId="0" xfId="0" applyNumberFormat="1" applyFont="1" applyBorder="1" applyAlignment="1">
      <alignment wrapText="1"/>
    </xf>
    <xf numFmtId="165" fontId="0" fillId="0" borderId="0" xfId="0" applyNumberFormat="1" applyBorder="1" applyAlignment="1">
      <alignment wrapText="1"/>
    </xf>
    <xf numFmtId="165" fontId="19" fillId="0" borderId="0" xfId="52" applyNumberFormat="1">
      <alignment/>
      <protection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1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7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25"/>
          <c:y val="0.04825"/>
          <c:w val="0.8345"/>
          <c:h val="0.71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'[1]Subsidios'!$A$5</c:f>
              <c:strCache>
                <c:ptCount val="1"/>
                <c:pt idx="0">
                  <c:v>Gas Licuado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'[1]Subsidios'!$C$4:$L$4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'[1]Subsidios'!$C$5:$L$5</c:f>
              <c:numCache>
                <c:ptCount val="8"/>
                <c:pt idx="0">
                  <c:v>37.01</c:v>
                </c:pt>
                <c:pt idx="1">
                  <c:v>67.83</c:v>
                </c:pt>
                <c:pt idx="2">
                  <c:v>83.93</c:v>
                </c:pt>
                <c:pt idx="3">
                  <c:v>74.4</c:v>
                </c:pt>
                <c:pt idx="4">
                  <c:v>79.8</c:v>
                </c:pt>
                <c:pt idx="5">
                  <c:v>59.9</c:v>
                </c:pt>
                <c:pt idx="6">
                  <c:v>37.9</c:v>
                </c:pt>
                <c:pt idx="7">
                  <c:v>23.8</c:v>
                </c:pt>
              </c:numCache>
            </c:numRef>
          </c:val>
        </c:ser>
        <c:ser>
          <c:idx val="1"/>
          <c:order val="1"/>
          <c:tx>
            <c:strRef>
              <c:f>'[1]Subsidios'!$A$6</c:f>
              <c:strCache>
                <c:ptCount val="1"/>
                <c:pt idx="0">
                  <c:v>Energía Elect.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'[1]Subsidios'!$C$4:$L$4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'[1]Subsidios'!$C$6:$L$6</c:f>
              <c:numCache>
                <c:ptCount val="8"/>
                <c:pt idx="0">
                  <c:v>69.5</c:v>
                </c:pt>
                <c:pt idx="1">
                  <c:v>53.96</c:v>
                </c:pt>
                <c:pt idx="2">
                  <c:v>130.27</c:v>
                </c:pt>
                <c:pt idx="3">
                  <c:v>108.8</c:v>
                </c:pt>
                <c:pt idx="4">
                  <c:v>88.3</c:v>
                </c:pt>
                <c:pt idx="5">
                  <c:v>85.1</c:v>
                </c:pt>
                <c:pt idx="6">
                  <c:v>85.1</c:v>
                </c:pt>
                <c:pt idx="7">
                  <c:v>48.7</c:v>
                </c:pt>
              </c:numCache>
            </c:numRef>
          </c:val>
        </c:ser>
        <c:ser>
          <c:idx val="2"/>
          <c:order val="2"/>
          <c:tx>
            <c:strRef>
              <c:f>'[1]Subsidios'!$A$7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'[1]Subsidios'!$C$4:$L$4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'[1]Subsidios'!$C$7:$L$7</c:f>
              <c:numCache>
                <c:ptCount val="8"/>
                <c:pt idx="0">
                  <c:v>45.29</c:v>
                </c:pt>
                <c:pt idx="1">
                  <c:v>24.91</c:v>
                </c:pt>
                <c:pt idx="2">
                  <c:v>29.8</c:v>
                </c:pt>
                <c:pt idx="3">
                  <c:v>42.3</c:v>
                </c:pt>
                <c:pt idx="4">
                  <c:v>39</c:v>
                </c:pt>
                <c:pt idx="5">
                  <c:v>22.5</c:v>
                </c:pt>
                <c:pt idx="6">
                  <c:v>20.4</c:v>
                </c:pt>
                <c:pt idx="7">
                  <c:v>25.2</c:v>
                </c:pt>
              </c:numCache>
            </c:numRef>
          </c:val>
        </c:ser>
        <c:overlap val="100"/>
        <c:axId val="2569189"/>
        <c:axId val="33399458"/>
      </c:barChart>
      <c:lineChart>
        <c:grouping val="standard"/>
        <c:varyColors val="0"/>
        <c:ser>
          <c:idx val="3"/>
          <c:order val="3"/>
          <c:tx>
            <c:strRef>
              <c:f>'[1]Subsidios'!$A$9</c:f>
              <c:strCache>
                <c:ptCount val="1"/>
                <c:pt idx="0">
                  <c:v>% del PIB (eje der)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'[1]Subsidios'!$C$9:$L$9</c:f>
              <c:numCache>
                <c:ptCount val="8"/>
                <c:pt idx="0">
                  <c:v>0.7083197237646399</c:v>
                </c:pt>
                <c:pt idx="1">
                  <c:v>0.7100333962538115</c:v>
                </c:pt>
                <c:pt idx="2">
                  <c:v>1.1392127293015788</c:v>
                </c:pt>
                <c:pt idx="3">
                  <c:v>0.9745451402394226</c:v>
                </c:pt>
                <c:pt idx="4">
                  <c:v>0.8696711123055734</c:v>
                </c:pt>
                <c:pt idx="5">
                  <c:v>0.6878595862986584</c:v>
                </c:pt>
                <c:pt idx="6">
                  <c:v>0.5723591254160979</c:v>
                </c:pt>
                <c:pt idx="7">
                  <c:v>0.37794678571152257</c:v>
                </c:pt>
              </c:numCache>
            </c:numRef>
          </c:val>
          <c:smooth val="0"/>
        </c:ser>
        <c:axId val="31539771"/>
        <c:axId val="7363840"/>
      </c:lineChart>
      <c:catAx>
        <c:axId val="256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99458"/>
        <c:crosses val="autoZero"/>
        <c:auto val="1"/>
        <c:lblOffset val="100"/>
        <c:tickLblSkip val="1"/>
        <c:noMultiLvlLbl val="0"/>
      </c:catAx>
      <c:valAx>
        <c:axId val="33399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Millones de US$</a:t>
                </a:r>
              </a:p>
            </c:rich>
          </c:tx>
          <c:layout>
            <c:manualLayout>
              <c:xMode val="factor"/>
              <c:yMode val="factor"/>
              <c:x val="-0.013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9189"/>
        <c:crossesAt val="1"/>
        <c:crossBetween val="between"/>
        <c:dispUnits/>
      </c:valAx>
      <c:catAx>
        <c:axId val="31539771"/>
        <c:scaling>
          <c:orientation val="minMax"/>
        </c:scaling>
        <c:axPos val="b"/>
        <c:delete val="1"/>
        <c:majorTickMark val="out"/>
        <c:minorTickMark val="none"/>
        <c:tickLblPos val="nextTo"/>
        <c:crossAx val="7363840"/>
        <c:crosses val="autoZero"/>
        <c:auto val="1"/>
        <c:lblOffset val="100"/>
        <c:tickLblSkip val="1"/>
        <c:noMultiLvlLbl val="0"/>
      </c:catAx>
      <c:valAx>
        <c:axId val="7363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 del PIB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97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25"/>
          <c:y val="0.826"/>
          <c:w val="0.6287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1</xdr:row>
      <xdr:rowOff>28575</xdr:rowOff>
    </xdr:from>
    <xdr:to>
      <xdr:col>17</xdr:col>
      <xdr:colOff>428625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8353425" y="219075"/>
        <a:ext cx="37814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)\coyuntura%20fiscal%202016\Segundo%20trimestre\C&#225;lculos%20informe%20coyuntura%20fiscal%20II%20de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 tot"/>
      <sheetName val="Ingr tribut"/>
      <sheetName val="estructura"/>
      <sheetName val="Gto tot"/>
      <sheetName val="Gto Cte"/>
      <sheetName val="Subsidios"/>
      <sheetName val="Ahorro Corriente (G14) "/>
      <sheetName val="inve"/>
      <sheetName val="Hoja1"/>
      <sheetName val="Deuda 1"/>
      <sheetName val="subsidios1"/>
      <sheetName val="Hoja2"/>
      <sheetName val="Hoja4"/>
      <sheetName val="letes"/>
      <sheetName val="Deuda"/>
      <sheetName val="Hoja3"/>
      <sheetName val="defybalance"/>
      <sheetName val="ISSS a mayo (2)"/>
    </sheetNames>
    <sheetDataSet>
      <sheetData sheetId="5">
        <row r="4">
          <cell r="C4">
            <v>2007</v>
          </cell>
          <cell r="D4">
            <v>2008</v>
          </cell>
          <cell r="E4">
            <v>2009</v>
          </cell>
          <cell r="F4">
            <v>2010</v>
          </cell>
          <cell r="G4">
            <v>2011</v>
          </cell>
          <cell r="H4">
            <v>2012</v>
          </cell>
          <cell r="I4">
            <v>2013</v>
          </cell>
          <cell r="J4">
            <v>2014</v>
          </cell>
          <cell r="K4">
            <v>2015</v>
          </cell>
          <cell r="L4">
            <v>2016</v>
          </cell>
        </row>
        <row r="5">
          <cell r="A5" t="str">
            <v>Gas Licuado</v>
          </cell>
          <cell r="C5">
            <v>42.66</v>
          </cell>
          <cell r="D5">
            <v>64.96</v>
          </cell>
          <cell r="E5">
            <v>37.01</v>
          </cell>
          <cell r="F5">
            <v>67.83</v>
          </cell>
          <cell r="G5">
            <v>83.93</v>
          </cell>
          <cell r="H5">
            <v>74.4</v>
          </cell>
          <cell r="I5">
            <v>79.8</v>
          </cell>
          <cell r="J5">
            <v>59.9</v>
          </cell>
          <cell r="K5">
            <v>37.9</v>
          </cell>
          <cell r="L5">
            <v>23.8</v>
          </cell>
        </row>
        <row r="6">
          <cell r="A6" t="str">
            <v>Energía Elect.</v>
          </cell>
          <cell r="C6">
            <v>33.230000000000004</v>
          </cell>
          <cell r="D6">
            <v>79.65</v>
          </cell>
          <cell r="E6">
            <v>69.5</v>
          </cell>
          <cell r="F6">
            <v>53.96</v>
          </cell>
          <cell r="G6">
            <v>130.27</v>
          </cell>
          <cell r="H6">
            <v>108.8</v>
          </cell>
          <cell r="I6">
            <v>88.3</v>
          </cell>
          <cell r="J6">
            <v>85.1</v>
          </cell>
          <cell r="K6">
            <v>85.1</v>
          </cell>
          <cell r="L6">
            <v>48.7</v>
          </cell>
        </row>
        <row r="7">
          <cell r="A7" t="str">
            <v>Transporte</v>
          </cell>
          <cell r="C7">
            <v>2.53</v>
          </cell>
          <cell r="D7">
            <v>14.47</v>
          </cell>
          <cell r="E7">
            <v>45.29</v>
          </cell>
          <cell r="F7">
            <v>24.91</v>
          </cell>
          <cell r="G7">
            <v>29.8</v>
          </cell>
          <cell r="H7">
            <v>42.3</v>
          </cell>
          <cell r="I7">
            <v>39</v>
          </cell>
          <cell r="J7">
            <v>22.5</v>
          </cell>
          <cell r="K7">
            <v>20.4</v>
          </cell>
          <cell r="L7">
            <v>25.2</v>
          </cell>
        </row>
        <row r="9">
          <cell r="A9" t="str">
            <v>% del PIB (eje der)</v>
          </cell>
          <cell r="C9">
            <v>0.39005416589985525</v>
          </cell>
          <cell r="D9">
            <v>0.7912498943043735</v>
          </cell>
          <cell r="E9">
            <v>0.7083197237646399</v>
          </cell>
          <cell r="F9">
            <v>0.7100333962538115</v>
          </cell>
          <cell r="G9">
            <v>1.1392127293015788</v>
          </cell>
          <cell r="H9">
            <v>0.9745451402394226</v>
          </cell>
          <cell r="I9">
            <v>0.8696711123055734</v>
          </cell>
          <cell r="J9">
            <v>0.6878595862986584</v>
          </cell>
          <cell r="K9">
            <v>0.5723591254160979</v>
          </cell>
          <cell r="L9">
            <v>0.37794678571152257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bsid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zoomScalePageLayoutView="0" workbookViewId="0" topLeftCell="A1">
      <selection activeCell="H14" sqref="H14"/>
    </sheetView>
  </sheetViews>
  <sheetFormatPr defaultColWidth="11.421875" defaultRowHeight="15"/>
  <cols>
    <col min="1" max="1" width="27.00390625" style="0" bestFit="1" customWidth="1"/>
    <col min="2" max="2" width="14.140625" style="0" hidden="1" customWidth="1"/>
    <col min="3" max="4" width="0" style="0" hidden="1" customWidth="1"/>
  </cols>
  <sheetData>
    <row r="1" spans="1:12" ht="1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ht="15.75" thickBot="1"/>
    <row r="4" spans="1:12" ht="21.75" customHeight="1" thickBot="1">
      <c r="A4" s="15" t="s">
        <v>7</v>
      </c>
      <c r="B4" s="3">
        <v>2006</v>
      </c>
      <c r="C4" s="4">
        <v>2007</v>
      </c>
      <c r="D4" s="4">
        <v>2008</v>
      </c>
      <c r="E4" s="4">
        <v>2009</v>
      </c>
      <c r="F4" s="4">
        <v>2010</v>
      </c>
      <c r="G4" s="4">
        <v>2011</v>
      </c>
      <c r="H4" s="4">
        <v>2012</v>
      </c>
      <c r="I4" s="4">
        <v>2013</v>
      </c>
      <c r="J4" s="4">
        <v>2014</v>
      </c>
      <c r="K4" s="4">
        <v>2015</v>
      </c>
      <c r="L4" s="4">
        <v>2016</v>
      </c>
    </row>
    <row r="5" spans="1:12" ht="15.75" thickTop="1">
      <c r="A5" t="s">
        <v>0</v>
      </c>
      <c r="B5">
        <v>94.5</v>
      </c>
      <c r="C5" s="1">
        <v>42.66</v>
      </c>
      <c r="D5" s="1">
        <v>64.96</v>
      </c>
      <c r="E5" s="1">
        <v>37.01</v>
      </c>
      <c r="F5" s="1">
        <v>67.83</v>
      </c>
      <c r="G5" s="1">
        <v>83.93</v>
      </c>
      <c r="H5" s="1">
        <v>74.4</v>
      </c>
      <c r="I5" s="1">
        <v>79.8</v>
      </c>
      <c r="J5" s="1">
        <v>59.9</v>
      </c>
      <c r="K5" s="1">
        <v>37.9</v>
      </c>
      <c r="L5" s="1">
        <v>23.8</v>
      </c>
    </row>
    <row r="6" spans="1:12" ht="15">
      <c r="A6" t="s">
        <v>1</v>
      </c>
      <c r="B6">
        <f>43.2+25.02</f>
        <v>68.22</v>
      </c>
      <c r="C6" s="1">
        <f>26.51+6.72</f>
        <v>33.230000000000004</v>
      </c>
      <c r="D6" s="1">
        <f>25.6+54.05</f>
        <v>79.65</v>
      </c>
      <c r="E6" s="1">
        <f>37.8+31.7</f>
        <v>69.5</v>
      </c>
      <c r="F6" s="1">
        <f>44.46+9.5</f>
        <v>53.96</v>
      </c>
      <c r="G6" s="1">
        <f>50.77+3+76.5</f>
        <v>130.27</v>
      </c>
      <c r="H6">
        <f>42.5+66.3</f>
        <v>108.8</v>
      </c>
      <c r="I6">
        <v>88.3</v>
      </c>
      <c r="J6">
        <v>85.1</v>
      </c>
      <c r="K6">
        <v>85.1</v>
      </c>
      <c r="L6">
        <v>48.7</v>
      </c>
    </row>
    <row r="7" spans="1:12" ht="15">
      <c r="A7" t="s">
        <v>2</v>
      </c>
      <c r="B7">
        <v>22.1</v>
      </c>
      <c r="C7" s="1">
        <v>2.53</v>
      </c>
      <c r="D7" s="1">
        <v>14.47</v>
      </c>
      <c r="E7" s="1">
        <v>45.29</v>
      </c>
      <c r="F7" s="1">
        <v>24.91</v>
      </c>
      <c r="G7" s="1">
        <v>29.8</v>
      </c>
      <c r="H7" s="1">
        <v>42.3</v>
      </c>
      <c r="I7" s="1">
        <v>39</v>
      </c>
      <c r="J7" s="1">
        <v>22.5</v>
      </c>
      <c r="K7" s="1">
        <v>20.4</v>
      </c>
      <c r="L7" s="1">
        <v>25.2</v>
      </c>
    </row>
    <row r="8" spans="1:12" ht="15">
      <c r="A8" s="5" t="s">
        <v>3</v>
      </c>
      <c r="B8" s="6">
        <f aca="true" t="shared" si="0" ref="B8:L8">B5+B6+B7</f>
        <v>184.82</v>
      </c>
      <c r="C8" s="6">
        <f t="shared" si="0"/>
        <v>78.42</v>
      </c>
      <c r="D8" s="6">
        <f t="shared" si="0"/>
        <v>159.08</v>
      </c>
      <c r="E8" s="6">
        <f t="shared" si="0"/>
        <v>151.79999999999998</v>
      </c>
      <c r="F8" s="6">
        <f t="shared" si="0"/>
        <v>146.7</v>
      </c>
      <c r="G8" s="6">
        <f t="shared" si="0"/>
        <v>244.00000000000003</v>
      </c>
      <c r="H8" s="6">
        <f t="shared" si="0"/>
        <v>225.5</v>
      </c>
      <c r="I8" s="6">
        <f t="shared" si="0"/>
        <v>207.1</v>
      </c>
      <c r="J8" s="6">
        <f t="shared" si="0"/>
        <v>167.5</v>
      </c>
      <c r="K8" s="6">
        <f t="shared" si="0"/>
        <v>143.4</v>
      </c>
      <c r="L8" s="6">
        <f t="shared" si="0"/>
        <v>97.7</v>
      </c>
    </row>
    <row r="9" spans="1:12" ht="15.75" thickBot="1">
      <c r="A9" s="7" t="s">
        <v>4</v>
      </c>
      <c r="B9" s="7"/>
      <c r="C9" s="8">
        <f>C8/C11*100</f>
        <v>0.39005416589985525</v>
      </c>
      <c r="D9" s="8">
        <f aca="true" t="shared" si="1" ref="D9:L9">+D8/C11*100</f>
        <v>0.7912498943043735</v>
      </c>
      <c r="E9" s="8">
        <f t="shared" si="1"/>
        <v>0.7083197237646399</v>
      </c>
      <c r="F9" s="8">
        <f t="shared" si="1"/>
        <v>0.7100333962538115</v>
      </c>
      <c r="G9" s="8">
        <f t="shared" si="1"/>
        <v>1.1392127293015788</v>
      </c>
      <c r="H9" s="8">
        <f t="shared" si="1"/>
        <v>0.9745451402394226</v>
      </c>
      <c r="I9" s="8">
        <f t="shared" si="1"/>
        <v>0.8696711123055734</v>
      </c>
      <c r="J9" s="8">
        <f t="shared" si="1"/>
        <v>0.6878595862986584</v>
      </c>
      <c r="K9" s="8">
        <f t="shared" si="1"/>
        <v>0.5723591254160979</v>
      </c>
      <c r="L9" s="8">
        <f t="shared" si="1"/>
        <v>0.37794678571152257</v>
      </c>
    </row>
    <row r="10" spans="1:3" ht="15">
      <c r="A10" t="s">
        <v>6</v>
      </c>
      <c r="C10" s="1"/>
    </row>
    <row r="11" spans="1:12" ht="15">
      <c r="A11" t="s">
        <v>5</v>
      </c>
      <c r="B11" s="2">
        <v>18550.7</v>
      </c>
      <c r="C11" s="2">
        <v>20104.9</v>
      </c>
      <c r="D11" s="9">
        <v>21431</v>
      </c>
      <c r="E11" s="10">
        <v>20661</v>
      </c>
      <c r="F11" s="11">
        <v>21418.3</v>
      </c>
      <c r="G11" s="12">
        <v>23139</v>
      </c>
      <c r="H11" s="12">
        <v>23813.6</v>
      </c>
      <c r="I11" s="12">
        <v>24350.9</v>
      </c>
      <c r="J11" s="12">
        <v>25054.2</v>
      </c>
      <c r="K11" s="12">
        <v>25850.2</v>
      </c>
      <c r="L11" s="12">
        <v>26805.9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Fermin Garcia</dc:creator>
  <cp:keywords/>
  <dc:description/>
  <cp:lastModifiedBy>Fermin Garcia</cp:lastModifiedBy>
  <dcterms:created xsi:type="dcterms:W3CDTF">2016-08-12T16:23:35Z</dcterms:created>
  <dcterms:modified xsi:type="dcterms:W3CDTF">2016-08-12T17:03:38Z</dcterms:modified>
  <cp:category/>
  <cp:version/>
  <cp:contentType/>
  <cp:contentStatus/>
</cp:coreProperties>
</file>